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J42" i="1"/>
  <c r="L42" i="1" s="1"/>
  <c r="I42" i="1"/>
  <c r="H42" i="1"/>
  <c r="G42" i="1"/>
  <c r="F42" i="1"/>
  <c r="E42" i="1"/>
  <c r="C42" i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L29" i="1"/>
  <c r="K29" i="1"/>
  <c r="M29" i="1" s="1"/>
  <c r="J29" i="1"/>
  <c r="I29" i="1"/>
  <c r="G29" i="1"/>
  <c r="F29" i="1"/>
  <c r="H29" i="1" s="1"/>
  <c r="C29" i="1"/>
  <c r="E29" i="1" s="1"/>
  <c r="B29" i="1"/>
  <c r="D29" i="1" s="1"/>
  <c r="M28" i="1"/>
  <c r="L28" i="1"/>
  <c r="I28" i="1"/>
  <c r="H28" i="1"/>
  <c r="E28" i="1"/>
  <c r="D28" i="1"/>
  <c r="M27" i="1"/>
  <c r="L27" i="1"/>
  <c r="K27" i="1"/>
  <c r="J27" i="1"/>
  <c r="G27" i="1"/>
  <c r="I27" i="1" s="1"/>
  <c r="F27" i="1"/>
  <c r="H27" i="1" s="1"/>
  <c r="E27" i="1"/>
  <c r="D27" i="1"/>
  <c r="C27" i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L23" i="1" s="1"/>
  <c r="G23" i="1"/>
  <c r="I23" i="1" s="1"/>
  <c r="F23" i="1"/>
  <c r="H23" i="1" s="1"/>
  <c r="C23" i="1"/>
  <c r="E23" i="1" s="1"/>
  <c r="B23" i="1"/>
  <c r="D23" i="1" s="1"/>
  <c r="G22" i="1"/>
  <c r="I22" i="1" s="1"/>
  <c r="F22" i="1"/>
  <c r="H22" i="1" s="1"/>
  <c r="M21" i="1"/>
  <c r="L21" i="1"/>
  <c r="I21" i="1"/>
  <c r="H21" i="1"/>
  <c r="E21" i="1"/>
  <c r="D21" i="1"/>
  <c r="K20" i="1"/>
  <c r="M20" i="1" s="1"/>
  <c r="J20" i="1"/>
  <c r="L20" i="1" s="1"/>
  <c r="I20" i="1"/>
  <c r="H20" i="1"/>
  <c r="G20" i="1"/>
  <c r="F20" i="1"/>
  <c r="C20" i="1"/>
  <c r="E20" i="1" s="1"/>
  <c r="B20" i="1"/>
  <c r="D20" i="1" s="1"/>
  <c r="M19" i="1"/>
  <c r="L19" i="1"/>
  <c r="I19" i="1"/>
  <c r="H19" i="1"/>
  <c r="E19" i="1"/>
  <c r="D19" i="1"/>
  <c r="K18" i="1"/>
  <c r="M18" i="1" s="1"/>
  <c r="J18" i="1"/>
  <c r="L18" i="1" s="1"/>
  <c r="G18" i="1"/>
  <c r="I18" i="1" s="1"/>
  <c r="F18" i="1"/>
  <c r="H18" i="1" s="1"/>
  <c r="C18" i="1"/>
  <c r="E18" i="1" s="1"/>
  <c r="B18" i="1"/>
  <c r="D18" i="1" s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L9" i="1" s="1"/>
  <c r="G9" i="1"/>
  <c r="I9" i="1" s="1"/>
  <c r="F9" i="1"/>
  <c r="H9" i="1" s="1"/>
  <c r="C9" i="1"/>
  <c r="E9" i="1" s="1"/>
  <c r="B9" i="1"/>
  <c r="D9" i="1" s="1"/>
  <c r="K8" i="1"/>
  <c r="M8" i="1" s="1"/>
  <c r="J8" i="1"/>
  <c r="C8" i="1"/>
  <c r="E8" i="1" s="1"/>
  <c r="B8" i="1"/>
  <c r="D8" i="1" s="1"/>
  <c r="L8" i="1" l="1"/>
  <c r="F8" i="1"/>
  <c r="F44" i="1" s="1"/>
  <c r="F45" i="1" s="1"/>
  <c r="B22" i="1"/>
  <c r="G8" i="1"/>
  <c r="C22" i="1"/>
  <c r="K22" i="1"/>
  <c r="B44" i="1"/>
  <c r="B45" i="1" s="1"/>
  <c r="J22" i="1"/>
  <c r="J44" i="1" s="1"/>
  <c r="J45" i="1" s="1"/>
  <c r="C44" i="1"/>
  <c r="K44" i="1"/>
  <c r="M22" i="1" l="1"/>
  <c r="L22" i="1"/>
  <c r="E22" i="1"/>
  <c r="D22" i="1"/>
  <c r="G44" i="1"/>
  <c r="I8" i="1"/>
  <c r="H8" i="1"/>
  <c r="K45" i="1"/>
  <c r="M44" i="1"/>
  <c r="L44" i="1"/>
  <c r="C45" i="1"/>
  <c r="E44" i="1"/>
  <c r="D44" i="1"/>
  <c r="D45" i="1" l="1"/>
  <c r="E45" i="1"/>
  <c r="M45" i="1"/>
  <c r="L45" i="1"/>
  <c r="G45" i="1"/>
  <c r="H44" i="1"/>
  <c r="I44" i="1"/>
  <c r="I45" i="1" l="1"/>
  <c r="H45" i="1"/>
</calcChain>
</file>

<file path=xl/sharedStrings.xml><?xml version="1.0" encoding="utf-8"?>
<sst xmlns="http://schemas.openxmlformats.org/spreadsheetml/2006/main" count="53" uniqueCount="52">
  <si>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</si>
  <si>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</si>
  <si>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</si>
  <si>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</si>
  <si>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</si>
  <si>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</si>
  <si>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</si>
  <si>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</si>
  <si>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</si>
  <si>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</si>
  <si>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</si>
  <si>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</si>
  <si>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</si>
  <si>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</si>
  <si>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</si>
  <si>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</si>
  <si>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</si>
  <si>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</si>
  <si>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</si>
  <si>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</si>
  <si>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</si>
  <si>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</si>
  <si>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</si>
  <si>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</si>
  <si>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</si>
  <si>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</si>
  <si>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</si>
  <si>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</si>
  <si>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</si>
  <si>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</si>
  <si>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</si>
  <si>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</si>
  <si>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</si>
  <si>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</si>
  <si>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</si>
  <si>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</si>
  <si>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</si>
  <si>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</si>
  <si>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</si>
  <si>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</si>
  <si>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</si>
  <si>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2018 - 2019</t>
  </si>
  <si>
    <t>Change    ('20/'19)</t>
  </si>
  <si>
    <t>Share(20)  (%)</t>
  </si>
  <si>
    <t>2019 - 2020</t>
  </si>
  <si>
    <t xml:space="preserve"> Share (20)  (%)</t>
  </si>
  <si>
    <t>Change   ('20/'19)</t>
  </si>
  <si>
    <t xml:space="preserve"> Share(20)  (%)</t>
  </si>
  <si>
    <t>1 - 31 MARCH EXPORT FIGURES</t>
  </si>
  <si>
    <t>1 - 31 MARCH</t>
  </si>
  <si>
    <t>1st JANUARY  -  31th MARCH</t>
  </si>
  <si>
    <t>T O T A L (TİM+TUİK (Turkey Statistical Institute))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</si>
</sst>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1" borderId="9" xfId="1" applyNumberFormat="1" applyFont="1" applyFill="1" applyBorder="1" applyAlignment="1">
      <alignment horizontal="center" vertical="center"/>
    </xf>
    <xf numFmtId="165" fontId="48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3" fontId="48" fillId="41" borderId="9" xfId="1" applyNumberFormat="1" applyFont="1" applyFill="1" applyBorder="1" applyAlignment="1">
      <alignment horizontal="center" vertical="center"/>
    </xf>
    <xf numFmtId="0" fontId="17" fillId="42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8" fillId="43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55" zoomScaleNormal="55" workbookViewId="0">
      <pane xSplit="1" ySplit="7" topLeftCell="B26" activePane="bottomRight" state="frozen"/>
      <selection activeCell="B16" sqref="B16"/>
      <selection pane="topRight" activeCell="B16" sqref="B16"/>
      <selection pane="bottomLeft" activeCell="B16" sqref="B16"/>
      <selection pane="bottomRight" activeCell="A46" sqref="A4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8" t="s">
        <v>48</v>
      </c>
      <c r="C1" s="38"/>
      <c r="D1" s="38"/>
      <c r="E1" s="38"/>
      <c r="F1" s="38"/>
      <c r="G1" s="38"/>
      <c r="H1" s="38"/>
      <c r="I1" s="38"/>
      <c r="J1" s="38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5" t="s">
        <v>39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18" x14ac:dyDescent="0.25">
      <c r="A6" s="3"/>
      <c r="B6" s="34" t="s">
        <v>49</v>
      </c>
      <c r="C6" s="34"/>
      <c r="D6" s="34"/>
      <c r="E6" s="34"/>
      <c r="F6" s="34" t="s">
        <v>50</v>
      </c>
      <c r="G6" s="34"/>
      <c r="H6" s="34"/>
      <c r="I6" s="34"/>
      <c r="J6" s="34" t="s">
        <v>40</v>
      </c>
      <c r="K6" s="34"/>
      <c r="L6" s="34"/>
      <c r="M6" s="34"/>
    </row>
    <row r="7" spans="1:13" ht="29" x14ac:dyDescent="0.4">
      <c r="A7" s="4" t="s">
        <v>27</v>
      </c>
      <c r="B7" s="5">
        <v>2019</v>
      </c>
      <c r="C7" s="6">
        <v>2020</v>
      </c>
      <c r="D7" s="7" t="s">
        <v>46</v>
      </c>
      <c r="E7" s="7" t="s">
        <v>47</v>
      </c>
      <c r="F7" s="5">
        <v>2019</v>
      </c>
      <c r="G7" s="6">
        <v>2020</v>
      </c>
      <c r="H7" s="7" t="s">
        <v>42</v>
      </c>
      <c r="I7" s="7" t="s">
        <v>43</v>
      </c>
      <c r="J7" s="5" t="s">
        <v>41</v>
      </c>
      <c r="K7" s="5" t="s">
        <v>44</v>
      </c>
      <c r="L7" s="7" t="s">
        <v>42</v>
      </c>
      <c r="M7" s="7" t="s">
        <v>45</v>
      </c>
    </row>
    <row r="8" spans="1:13" ht="16.5" x14ac:dyDescent="0.35">
      <c r="A8" s="13" t="s">
        <v>28</v>
      </c>
      <c r="B8" s="27">
        <f>B9+B18+B20</f>
        <v>1950389.6800000002</v>
      </c>
      <c r="C8" s="27">
        <f>C9+C18+C20</f>
        <v>2038947.6672</v>
      </c>
      <c r="D8" s="28">
        <f t="shared" ref="D8:D46" si="0">(C8-B8)/B8*100</f>
        <v>4.5405278805617888</v>
      </c>
      <c r="E8" s="28">
        <f>C8/C$46*100</f>
        <v>15.186283589191113</v>
      </c>
      <c r="F8" s="27">
        <f>F9+F18+F20</f>
        <v>5688929.6776399994</v>
      </c>
      <c r="G8" s="27">
        <f>G9+G18+G20</f>
        <v>6025759.49866</v>
      </c>
      <c r="H8" s="28">
        <f t="shared" ref="H8:H46" si="1">(G8-F8)/F8*100</f>
        <v>5.9207942461284109</v>
      </c>
      <c r="I8" s="28">
        <f t="shared" ref="I8:I46" si="2">G8/G$46*100</f>
        <v>14.084329568485202</v>
      </c>
      <c r="J8" s="27">
        <f>J9+J18+J20</f>
        <v>22588364.989939999</v>
      </c>
      <c r="K8" s="27">
        <f>K9+K18+K20</f>
        <v>23716137.107540004</v>
      </c>
      <c r="L8" s="28">
        <f t="shared" ref="L8:L46" si="3">(K8-J8)/J8*100</f>
        <v>4.9927124787574133</v>
      </c>
      <c r="M8" s="28">
        <f t="shared" ref="M8:M46" si="4">K8/K$46*100</f>
        <v>13.241973926768733</v>
      </c>
    </row>
    <row r="9" spans="1:13" ht="15.5" x14ac:dyDescent="0.35">
      <c r="A9" s="8" t="s">
        <v>29</v>
      </c>
      <c r="B9" s="27">
        <f>B10+B11+B12+B13+B14+B15+B16+B17</f>
        <v>1240907.6346400001</v>
      </c>
      <c r="C9" s="27">
        <f>C10+C11+C12+C13+C14+C15+C16+C17</f>
        <v>1427543.8940699999</v>
      </c>
      <c r="D9" s="28">
        <f t="shared" si="0"/>
        <v>15.040302293260122</v>
      </c>
      <c r="E9" s="28">
        <f t="shared" ref="E9:E46" si="5">C9/C$46*100</f>
        <v>10.632487905457712</v>
      </c>
      <c r="F9" s="27">
        <f>F10+F11+F12+F13+F14+F15+F16+F17</f>
        <v>3743374.9575799997</v>
      </c>
      <c r="G9" s="27">
        <f>G10+G11+G12+G13+G14+G15+G16+G17</f>
        <v>4097698.0787200001</v>
      </c>
      <c r="H9" s="28">
        <f t="shared" si="1"/>
        <v>9.4653387692976843</v>
      </c>
      <c r="I9" s="28">
        <f t="shared" si="2"/>
        <v>9.5777686158359465</v>
      </c>
      <c r="J9" s="27">
        <f>J10+J11+J12+J13+J14+J15+J16+J17</f>
        <v>14958746.8848</v>
      </c>
      <c r="K9" s="27">
        <f>K10+K11+K12+K13+K14+K15+K16+K17</f>
        <v>15698385.338230003</v>
      </c>
      <c r="L9" s="28">
        <f t="shared" si="3"/>
        <v>4.944521483825425</v>
      </c>
      <c r="M9" s="28">
        <f t="shared" si="4"/>
        <v>8.7652389762547074</v>
      </c>
    </row>
    <row r="10" spans="1:13" ht="14" x14ac:dyDescent="0.3">
      <c r="A10" s="9" t="s">
        <v>5</v>
      </c>
      <c r="B10" s="29">
        <v>586783.55532000004</v>
      </c>
      <c r="C10" s="29">
        <v>633422.58331000002</v>
      </c>
      <c r="D10" s="30">
        <f t="shared" si="0"/>
        <v>7.9482506909324622</v>
      </c>
      <c r="E10" s="30">
        <f t="shared" si="5"/>
        <v>4.7177939565038063</v>
      </c>
      <c r="F10" s="29">
        <v>1712037.3572</v>
      </c>
      <c r="G10" s="29">
        <v>1810585.8708599999</v>
      </c>
      <c r="H10" s="30">
        <f t="shared" si="1"/>
        <v>5.7562128095834257</v>
      </c>
      <c r="I10" s="30">
        <f t="shared" si="2"/>
        <v>4.2319790763149241</v>
      </c>
      <c r="J10" s="29">
        <v>6708629.0208700001</v>
      </c>
      <c r="K10" s="29">
        <v>6887881.2045299998</v>
      </c>
      <c r="L10" s="30">
        <f t="shared" si="3"/>
        <v>2.6719644669925948</v>
      </c>
      <c r="M10" s="30">
        <f t="shared" si="4"/>
        <v>3.8458684442361739</v>
      </c>
    </row>
    <row r="11" spans="1:13" ht="14" x14ac:dyDescent="0.3">
      <c r="A11" s="9" t="s">
        <v>4</v>
      </c>
      <c r="B11" s="29">
        <v>143609.00703000001</v>
      </c>
      <c r="C11" s="29">
        <v>178893.76188999999</v>
      </c>
      <c r="D11" s="30">
        <f t="shared" si="0"/>
        <v>24.570015202896695</v>
      </c>
      <c r="E11" s="30">
        <f t="shared" si="5"/>
        <v>1.3324184058777442</v>
      </c>
      <c r="F11" s="29">
        <v>508663.28427</v>
      </c>
      <c r="G11" s="29">
        <v>637951.22390999994</v>
      </c>
      <c r="H11" s="30">
        <f t="shared" si="1"/>
        <v>25.417195154068466</v>
      </c>
      <c r="I11" s="30">
        <f t="shared" si="2"/>
        <v>1.4911174745963613</v>
      </c>
      <c r="J11" s="29">
        <v>2190003.1890599998</v>
      </c>
      <c r="K11" s="29">
        <v>2389848.7577599999</v>
      </c>
      <c r="L11" s="30">
        <f t="shared" si="3"/>
        <v>9.1253551455228035</v>
      </c>
      <c r="M11" s="30">
        <f t="shared" si="4"/>
        <v>1.3343789840512155</v>
      </c>
    </row>
    <row r="12" spans="1:13" ht="14" x14ac:dyDescent="0.3">
      <c r="A12" s="9" t="s">
        <v>2</v>
      </c>
      <c r="B12" s="29">
        <v>128023.94576</v>
      </c>
      <c r="C12" s="29">
        <v>162417.5919</v>
      </c>
      <c r="D12" s="30">
        <f t="shared" si="0"/>
        <v>26.865010241502809</v>
      </c>
      <c r="E12" s="30">
        <f t="shared" si="5"/>
        <v>1.2097022646265736</v>
      </c>
      <c r="F12" s="29">
        <v>375583.97363000002</v>
      </c>
      <c r="G12" s="29">
        <v>421298.78578999999</v>
      </c>
      <c r="H12" s="30">
        <f t="shared" si="1"/>
        <v>12.171662096805845</v>
      </c>
      <c r="I12" s="30">
        <f t="shared" si="2"/>
        <v>0.984724157542056</v>
      </c>
      <c r="J12" s="29">
        <v>1561308.0064699999</v>
      </c>
      <c r="K12" s="29">
        <v>1594456.1712199999</v>
      </c>
      <c r="L12" s="30">
        <f t="shared" si="3"/>
        <v>2.1231022074206551</v>
      </c>
      <c r="M12" s="30">
        <f t="shared" si="4"/>
        <v>0.89026922685305732</v>
      </c>
    </row>
    <row r="13" spans="1:13" ht="14" x14ac:dyDescent="0.3">
      <c r="A13" s="9" t="s">
        <v>3</v>
      </c>
      <c r="B13" s="29">
        <v>118196.58269</v>
      </c>
      <c r="C13" s="29">
        <v>123553.99426000001</v>
      </c>
      <c r="D13" s="30">
        <f t="shared" si="0"/>
        <v>4.5326281420937171</v>
      </c>
      <c r="E13" s="30">
        <f t="shared" si="5"/>
        <v>0.92024235128424325</v>
      </c>
      <c r="F13" s="29">
        <v>345155.05453999998</v>
      </c>
      <c r="G13" s="29">
        <v>337219.02304</v>
      </c>
      <c r="H13" s="30">
        <f t="shared" si="1"/>
        <v>-2.2992656186294607</v>
      </c>
      <c r="I13" s="30">
        <f t="shared" si="2"/>
        <v>0.7882000365786509</v>
      </c>
      <c r="J13" s="29">
        <v>1401297.88133</v>
      </c>
      <c r="K13" s="29">
        <v>1409324.5978600001</v>
      </c>
      <c r="L13" s="30">
        <f t="shared" si="3"/>
        <v>0.57280587068195488</v>
      </c>
      <c r="M13" s="30">
        <f t="shared" si="4"/>
        <v>0.78690047601734925</v>
      </c>
    </row>
    <row r="14" spans="1:13" ht="14" x14ac:dyDescent="0.3">
      <c r="A14" s="9" t="s">
        <v>0</v>
      </c>
      <c r="B14" s="29">
        <v>136203.45361999999</v>
      </c>
      <c r="C14" s="29">
        <v>208834.8982</v>
      </c>
      <c r="D14" s="30">
        <f t="shared" si="0"/>
        <v>53.325699642417057</v>
      </c>
      <c r="E14" s="30">
        <f t="shared" si="5"/>
        <v>1.5554229460632703</v>
      </c>
      <c r="F14" s="29">
        <v>432800.84808999998</v>
      </c>
      <c r="G14" s="29">
        <v>557114.88483999996</v>
      </c>
      <c r="H14" s="30">
        <f t="shared" si="1"/>
        <v>28.723149988871821</v>
      </c>
      <c r="I14" s="30">
        <f t="shared" si="2"/>
        <v>1.3021743810618649</v>
      </c>
      <c r="J14" s="29">
        <v>1654863.2119</v>
      </c>
      <c r="K14" s="29">
        <v>2154919.0625</v>
      </c>
      <c r="L14" s="30">
        <f t="shared" si="3"/>
        <v>30.21735252824131</v>
      </c>
      <c r="M14" s="30">
        <f t="shared" si="4"/>
        <v>1.2032053074465381</v>
      </c>
    </row>
    <row r="15" spans="1:13" ht="14" x14ac:dyDescent="0.3">
      <c r="A15" s="9" t="s">
        <v>1</v>
      </c>
      <c r="B15" s="29">
        <v>34862.710709999999</v>
      </c>
      <c r="C15" s="29">
        <v>29459.427250000001</v>
      </c>
      <c r="D15" s="30">
        <f t="shared" si="0"/>
        <v>-15.498747372074323</v>
      </c>
      <c r="E15" s="30">
        <f t="shared" si="5"/>
        <v>0.21941672353367031</v>
      </c>
      <c r="F15" s="29">
        <v>89606.052580000003</v>
      </c>
      <c r="G15" s="29">
        <v>78655.450299999997</v>
      </c>
      <c r="H15" s="30">
        <f t="shared" si="1"/>
        <v>-12.220828799732409</v>
      </c>
      <c r="I15" s="30">
        <f t="shared" si="2"/>
        <v>0.18384558571067453</v>
      </c>
      <c r="J15" s="29">
        <v>320361.62614000001</v>
      </c>
      <c r="K15" s="29">
        <v>271714.30959000002</v>
      </c>
      <c r="L15" s="30">
        <f t="shared" si="3"/>
        <v>-15.185125989072365</v>
      </c>
      <c r="M15" s="30">
        <f t="shared" si="4"/>
        <v>0.15171247268497343</v>
      </c>
    </row>
    <row r="16" spans="1:13" ht="14" x14ac:dyDescent="0.3">
      <c r="A16" s="9" t="s">
        <v>6</v>
      </c>
      <c r="B16" s="29">
        <v>73557.318710000007</v>
      </c>
      <c r="C16" s="29">
        <v>78806.017680000004</v>
      </c>
      <c r="D16" s="30">
        <f t="shared" si="0"/>
        <v>7.1355224225790677</v>
      </c>
      <c r="E16" s="30">
        <f t="shared" si="5"/>
        <v>0.58695500246299237</v>
      </c>
      <c r="F16" s="29">
        <v>238249.56487</v>
      </c>
      <c r="G16" s="29">
        <v>218608.83154000001</v>
      </c>
      <c r="H16" s="30">
        <f t="shared" si="1"/>
        <v>-8.2437646174576997</v>
      </c>
      <c r="I16" s="30">
        <f t="shared" si="2"/>
        <v>0.51096609990417263</v>
      </c>
      <c r="J16" s="29">
        <v>1023606.51469</v>
      </c>
      <c r="K16" s="29">
        <v>888776.43798000005</v>
      </c>
      <c r="L16" s="30">
        <f t="shared" si="3"/>
        <v>-13.17206121444365</v>
      </c>
      <c r="M16" s="30">
        <f t="shared" si="4"/>
        <v>0.49625090144700729</v>
      </c>
    </row>
    <row r="17" spans="1:13" ht="14" x14ac:dyDescent="0.3">
      <c r="A17" s="9" t="s">
        <v>7</v>
      </c>
      <c r="B17" s="29">
        <v>19671.060799999999</v>
      </c>
      <c r="C17" s="29">
        <v>12155.61958</v>
      </c>
      <c r="D17" s="30">
        <f t="shared" si="0"/>
        <v>-38.205571608014139</v>
      </c>
      <c r="E17" s="30">
        <f t="shared" si="5"/>
        <v>9.0536255105412133E-2</v>
      </c>
      <c r="F17" s="29">
        <v>41278.822399999997</v>
      </c>
      <c r="G17" s="29">
        <v>36264.008439999998</v>
      </c>
      <c r="H17" s="30">
        <f t="shared" si="1"/>
        <v>-12.148636197528734</v>
      </c>
      <c r="I17" s="30">
        <f t="shared" si="2"/>
        <v>8.4761804127242338E-2</v>
      </c>
      <c r="J17" s="29">
        <v>98677.434340000007</v>
      </c>
      <c r="K17" s="29">
        <v>101464.79678999999</v>
      </c>
      <c r="L17" s="30">
        <f t="shared" si="3"/>
        <v>2.8247212431526481</v>
      </c>
      <c r="M17" s="30">
        <f t="shared" si="4"/>
        <v>5.6653163518391982E-2</v>
      </c>
    </row>
    <row r="18" spans="1:13" ht="15.5" x14ac:dyDescent="0.35">
      <c r="A18" s="8" t="s">
        <v>30</v>
      </c>
      <c r="B18" s="27">
        <f>B19</f>
        <v>237540.30244999999</v>
      </c>
      <c r="C18" s="27">
        <f>C19</f>
        <v>183579.49450999999</v>
      </c>
      <c r="D18" s="28">
        <f t="shared" si="0"/>
        <v>-22.716485322046875</v>
      </c>
      <c r="E18" s="28">
        <f t="shared" si="5"/>
        <v>1.3673182051885144</v>
      </c>
      <c r="F18" s="27">
        <f>F19</f>
        <v>669169.84430999996</v>
      </c>
      <c r="G18" s="27">
        <f>G19</f>
        <v>601962.78483999998</v>
      </c>
      <c r="H18" s="28">
        <f t="shared" si="1"/>
        <v>-10.043348492384483</v>
      </c>
      <c r="I18" s="28">
        <f t="shared" si="2"/>
        <v>1.4069997734783619</v>
      </c>
      <c r="J18" s="27">
        <f>J19</f>
        <v>2564546.6006299998</v>
      </c>
      <c r="K18" s="27">
        <f>K19</f>
        <v>2437807.8379899999</v>
      </c>
      <c r="L18" s="28">
        <f t="shared" si="3"/>
        <v>-4.9419559234706654</v>
      </c>
      <c r="M18" s="28">
        <f t="shared" si="4"/>
        <v>1.3611570755708318</v>
      </c>
    </row>
    <row r="19" spans="1:13" ht="14" x14ac:dyDescent="0.3">
      <c r="A19" s="9" t="s">
        <v>8</v>
      </c>
      <c r="B19" s="29">
        <v>237540.30244999999</v>
      </c>
      <c r="C19" s="29">
        <v>183579.49450999999</v>
      </c>
      <c r="D19" s="30">
        <f t="shared" si="0"/>
        <v>-22.716485322046875</v>
      </c>
      <c r="E19" s="30">
        <f t="shared" si="5"/>
        <v>1.3673182051885144</v>
      </c>
      <c r="F19" s="29">
        <v>669169.84430999996</v>
      </c>
      <c r="G19" s="29">
        <v>601962.78483999998</v>
      </c>
      <c r="H19" s="30">
        <f t="shared" si="1"/>
        <v>-10.043348492384483</v>
      </c>
      <c r="I19" s="30">
        <f t="shared" si="2"/>
        <v>1.4069997734783619</v>
      </c>
      <c r="J19" s="29">
        <v>2564546.6006299998</v>
      </c>
      <c r="K19" s="29">
        <v>2437807.8379899999</v>
      </c>
      <c r="L19" s="30">
        <f t="shared" si="3"/>
        <v>-4.9419559234706654</v>
      </c>
      <c r="M19" s="30">
        <f t="shared" si="4"/>
        <v>1.3611570755708318</v>
      </c>
    </row>
    <row r="20" spans="1:13" ht="15.5" x14ac:dyDescent="0.35">
      <c r="A20" s="8" t="s">
        <v>31</v>
      </c>
      <c r="B20" s="27">
        <f>B21</f>
        <v>471941.74290999997</v>
      </c>
      <c r="C20" s="27">
        <f>C21</f>
        <v>427824.27862</v>
      </c>
      <c r="D20" s="28">
        <f t="shared" si="0"/>
        <v>-9.3480741961859568</v>
      </c>
      <c r="E20" s="28">
        <f t="shared" si="5"/>
        <v>3.1864774785448851</v>
      </c>
      <c r="F20" s="27">
        <f>F21</f>
        <v>1276384.8757499999</v>
      </c>
      <c r="G20" s="27">
        <f>G21</f>
        <v>1326098.6351000001</v>
      </c>
      <c r="H20" s="28">
        <f t="shared" si="1"/>
        <v>3.8948878425708799</v>
      </c>
      <c r="I20" s="28">
        <f t="shared" si="2"/>
        <v>3.0995611791708932</v>
      </c>
      <c r="J20" s="27">
        <f>J21</f>
        <v>5065071.5045100003</v>
      </c>
      <c r="K20" s="27">
        <f>K21</f>
        <v>5579943.9313200004</v>
      </c>
      <c r="L20" s="28">
        <f t="shared" si="3"/>
        <v>10.16515613553632</v>
      </c>
      <c r="M20" s="28">
        <f t="shared" si="4"/>
        <v>3.1155778749431922</v>
      </c>
    </row>
    <row r="21" spans="1:13" ht="14" x14ac:dyDescent="0.3">
      <c r="A21" s="9" t="s">
        <v>9</v>
      </c>
      <c r="B21" s="29">
        <v>471941.74290999997</v>
      </c>
      <c r="C21" s="29">
        <v>427824.27862</v>
      </c>
      <c r="D21" s="30">
        <f t="shared" si="0"/>
        <v>-9.3480741961859568</v>
      </c>
      <c r="E21" s="30">
        <f t="shared" si="5"/>
        <v>3.1864774785448851</v>
      </c>
      <c r="F21" s="29">
        <v>1276384.8757499999</v>
      </c>
      <c r="G21" s="29">
        <v>1326098.6351000001</v>
      </c>
      <c r="H21" s="30">
        <f t="shared" si="1"/>
        <v>3.8948878425708799</v>
      </c>
      <c r="I21" s="30">
        <f t="shared" si="2"/>
        <v>3.0995611791708932</v>
      </c>
      <c r="J21" s="29">
        <v>5065071.5045100003</v>
      </c>
      <c r="K21" s="29">
        <v>5579943.9313200004</v>
      </c>
      <c r="L21" s="30">
        <f t="shared" si="3"/>
        <v>10.16515613553632</v>
      </c>
      <c r="M21" s="30">
        <f t="shared" si="4"/>
        <v>3.1155778749431922</v>
      </c>
    </row>
    <row r="22" spans="1:13" ht="16.5" x14ac:dyDescent="0.35">
      <c r="A22" s="13" t="s">
        <v>32</v>
      </c>
      <c r="B22" s="27">
        <f>B23+B27+B29</f>
        <v>12641511.541019998</v>
      </c>
      <c r="C22" s="27">
        <f>C23+C27+C29</f>
        <v>10047875.550300002</v>
      </c>
      <c r="D22" s="28">
        <f t="shared" si="0"/>
        <v>-20.516818596447091</v>
      </c>
      <c r="E22" s="28">
        <f t="shared" si="5"/>
        <v>74.837569414079525</v>
      </c>
      <c r="F22" s="27">
        <f>F23+F27+F29</f>
        <v>34284623.60024</v>
      </c>
      <c r="G22" s="27">
        <f>G23+G27+G29</f>
        <v>32347919.767459996</v>
      </c>
      <c r="H22" s="28">
        <f t="shared" si="1"/>
        <v>-5.6488992131342703</v>
      </c>
      <c r="I22" s="28">
        <f t="shared" si="2"/>
        <v>75.608520877930687</v>
      </c>
      <c r="J22" s="27">
        <f>J23+J27+J29</f>
        <v>137211661.39150998</v>
      </c>
      <c r="K22" s="27">
        <f>K23+K27+K29</f>
        <v>136263961.12114999</v>
      </c>
      <c r="L22" s="28">
        <f t="shared" si="3"/>
        <v>-0.69068493213262139</v>
      </c>
      <c r="M22" s="28">
        <f t="shared" si="4"/>
        <v>76.083377834361869</v>
      </c>
    </row>
    <row r="23" spans="1:13" ht="15.5" x14ac:dyDescent="0.35">
      <c r="A23" s="8" t="s">
        <v>33</v>
      </c>
      <c r="B23" s="27">
        <f>B24+B25+B26</f>
        <v>1112569.0617999998</v>
      </c>
      <c r="C23" s="27">
        <f>C24+C25+C26</f>
        <v>937017.59016000002</v>
      </c>
      <c r="D23" s="28">
        <f>(C23-B23)/B23*100</f>
        <v>-15.778928038496693</v>
      </c>
      <c r="E23" s="28">
        <f t="shared" si="5"/>
        <v>6.9789995501804176</v>
      </c>
      <c r="F23" s="27">
        <f>F24+F25+F26</f>
        <v>3059492.6013199999</v>
      </c>
      <c r="G23" s="27">
        <f>G24+G25+G26</f>
        <v>2980376.68413</v>
      </c>
      <c r="H23" s="28">
        <f t="shared" si="1"/>
        <v>-2.5859162776162901</v>
      </c>
      <c r="I23" s="28">
        <f t="shared" si="2"/>
        <v>6.9661936336574231</v>
      </c>
      <c r="J23" s="27">
        <f>J24+J25+J26</f>
        <v>12284255.780219998</v>
      </c>
      <c r="K23" s="27">
        <f>K24+K25+K26</f>
        <v>12037859.12036</v>
      </c>
      <c r="L23" s="28">
        <f t="shared" si="3"/>
        <v>-2.0057923269291082</v>
      </c>
      <c r="M23" s="28">
        <f t="shared" si="4"/>
        <v>6.7213735476020302</v>
      </c>
    </row>
    <row r="24" spans="1:13" ht="14" x14ac:dyDescent="0.3">
      <c r="A24" s="9" t="s">
        <v>10</v>
      </c>
      <c r="B24" s="29">
        <v>727666.22757999995</v>
      </c>
      <c r="C24" s="29">
        <v>586449.54345</v>
      </c>
      <c r="D24" s="30">
        <f t="shared" si="0"/>
        <v>-19.406793771320729</v>
      </c>
      <c r="E24" s="30">
        <f t="shared" si="5"/>
        <v>4.367934116628688</v>
      </c>
      <c r="F24" s="29">
        <v>2042934.31009</v>
      </c>
      <c r="G24" s="29">
        <v>1906399.2347800001</v>
      </c>
      <c r="H24" s="30">
        <f t="shared" si="1"/>
        <v>-6.6832826995785801</v>
      </c>
      <c r="I24" s="30">
        <f t="shared" si="2"/>
        <v>4.4559287700945349</v>
      </c>
      <c r="J24" s="29">
        <v>8315589.1520699998</v>
      </c>
      <c r="K24" s="29">
        <v>7780383.9409299996</v>
      </c>
      <c r="L24" s="30">
        <f t="shared" si="3"/>
        <v>-6.4361670755074725</v>
      </c>
      <c r="M24" s="30">
        <f t="shared" si="4"/>
        <v>4.3441999352116216</v>
      </c>
    </row>
    <row r="25" spans="1:13" ht="14" x14ac:dyDescent="0.3">
      <c r="A25" s="9" t="s">
        <v>11</v>
      </c>
      <c r="B25" s="29">
        <v>176063.56305999999</v>
      </c>
      <c r="C25" s="29">
        <v>130220.4048</v>
      </c>
      <c r="D25" s="30">
        <f t="shared" si="0"/>
        <v>-26.037845345875045</v>
      </c>
      <c r="E25" s="30">
        <f t="shared" si="5"/>
        <v>0.96989443535241293</v>
      </c>
      <c r="F25" s="29">
        <v>439173.25841000001</v>
      </c>
      <c r="G25" s="29">
        <v>415260.37952999998</v>
      </c>
      <c r="H25" s="30">
        <f t="shared" si="1"/>
        <v>-5.4449760822357796</v>
      </c>
      <c r="I25" s="30">
        <f t="shared" si="2"/>
        <v>0.97061026802270878</v>
      </c>
      <c r="J25" s="29">
        <v>1680182.12335</v>
      </c>
      <c r="K25" s="29">
        <v>1641436.81152</v>
      </c>
      <c r="L25" s="30">
        <f t="shared" si="3"/>
        <v>-2.3060185733168259</v>
      </c>
      <c r="M25" s="30">
        <f t="shared" si="4"/>
        <v>0.91650100360044817</v>
      </c>
    </row>
    <row r="26" spans="1:13" ht="14" x14ac:dyDescent="0.3">
      <c r="A26" s="9" t="s">
        <v>12</v>
      </c>
      <c r="B26" s="29">
        <v>208839.27116</v>
      </c>
      <c r="C26" s="29">
        <v>220347.64191000001</v>
      </c>
      <c r="D26" s="30">
        <f t="shared" si="0"/>
        <v>5.5106353733551314</v>
      </c>
      <c r="E26" s="30">
        <f t="shared" si="5"/>
        <v>1.641170998199317</v>
      </c>
      <c r="F26" s="29">
        <v>577385.03281999996</v>
      </c>
      <c r="G26" s="29">
        <v>658717.06981999998</v>
      </c>
      <c r="H26" s="30">
        <f t="shared" si="1"/>
        <v>14.086273868715837</v>
      </c>
      <c r="I26" s="30">
        <f t="shared" si="2"/>
        <v>1.5396545955401795</v>
      </c>
      <c r="J26" s="29">
        <v>2288484.5048000002</v>
      </c>
      <c r="K26" s="29">
        <v>2616038.36791</v>
      </c>
      <c r="L26" s="30">
        <f t="shared" si="3"/>
        <v>14.313134409386183</v>
      </c>
      <c r="M26" s="30">
        <f t="shared" si="4"/>
        <v>1.4606726087899606</v>
      </c>
    </row>
    <row r="27" spans="1:13" ht="15.5" x14ac:dyDescent="0.35">
      <c r="A27" s="8" t="s">
        <v>34</v>
      </c>
      <c r="B27" s="27">
        <f>B28</f>
        <v>1838129.41442</v>
      </c>
      <c r="C27" s="27">
        <f>C28</f>
        <v>1554436.9580300001</v>
      </c>
      <c r="D27" s="28">
        <f t="shared" si="0"/>
        <v>-15.433758589817014</v>
      </c>
      <c r="E27" s="28">
        <f t="shared" si="5"/>
        <v>11.577599977629845</v>
      </c>
      <c r="F27" s="27">
        <f>F28</f>
        <v>5016295.7585800001</v>
      </c>
      <c r="G27" s="27">
        <f>G28</f>
        <v>4761331.6691199997</v>
      </c>
      <c r="H27" s="28">
        <f t="shared" si="1"/>
        <v>-5.0827164451757714</v>
      </c>
      <c r="I27" s="28">
        <f t="shared" si="2"/>
        <v>11.128914857565185</v>
      </c>
      <c r="J27" s="27">
        <f>J28</f>
        <v>18194895.012180001</v>
      </c>
      <c r="K27" s="27">
        <f>K28</f>
        <v>20332809.915679999</v>
      </c>
      <c r="L27" s="28">
        <f t="shared" si="3"/>
        <v>11.750081009364651</v>
      </c>
      <c r="M27" s="28">
        <f t="shared" si="4"/>
        <v>11.35288337811888</v>
      </c>
    </row>
    <row r="28" spans="1:13" ht="14" x14ac:dyDescent="0.3">
      <c r="A28" s="9" t="s">
        <v>13</v>
      </c>
      <c r="B28" s="29">
        <v>1838129.41442</v>
      </c>
      <c r="C28" s="29">
        <v>1554436.9580300001</v>
      </c>
      <c r="D28" s="30">
        <f t="shared" si="0"/>
        <v>-15.433758589817014</v>
      </c>
      <c r="E28" s="30">
        <f t="shared" si="5"/>
        <v>11.577599977629845</v>
      </c>
      <c r="F28" s="29">
        <v>5016295.7585800001</v>
      </c>
      <c r="G28" s="29">
        <v>4761331.6691199997</v>
      </c>
      <c r="H28" s="30">
        <f t="shared" si="1"/>
        <v>-5.0827164451757714</v>
      </c>
      <c r="I28" s="30">
        <f t="shared" si="2"/>
        <v>11.128914857565185</v>
      </c>
      <c r="J28" s="29">
        <v>18194895.012180001</v>
      </c>
      <c r="K28" s="29">
        <v>20332809.915679999</v>
      </c>
      <c r="L28" s="30">
        <f t="shared" si="3"/>
        <v>11.750081009364651</v>
      </c>
      <c r="M28" s="30">
        <f t="shared" si="4"/>
        <v>11.35288337811888</v>
      </c>
    </row>
    <row r="29" spans="1:13" ht="15.5" x14ac:dyDescent="0.35">
      <c r="A29" s="8" t="s">
        <v>35</v>
      </c>
      <c r="B29" s="27">
        <f>B30+B31+B32+B33+B34+B35+B36+B37+B38+B39+B40+B41</f>
        <v>9690813.0647999998</v>
      </c>
      <c r="C29" s="27">
        <f>C30+C31+C32+C33+C34+C35+C36+C37+C38+C39+C40+C41</f>
        <v>7556421.0021100016</v>
      </c>
      <c r="D29" s="28">
        <f t="shared" si="0"/>
        <v>-22.024901815955605</v>
      </c>
      <c r="E29" s="28">
        <f t="shared" si="5"/>
        <v>56.280969886269276</v>
      </c>
      <c r="F29" s="27">
        <f>F30+F31+F32+F33+F34+F35+F36+F37+F38+F39+F40+F41</f>
        <v>26208835.240340002</v>
      </c>
      <c r="G29" s="27">
        <f>G30+G31+G32+G33+G34+G35+G36+G37+G38+G39+G40+G41</f>
        <v>24606211.414209995</v>
      </c>
      <c r="H29" s="28">
        <f t="shared" si="1"/>
        <v>-6.1148227742043524</v>
      </c>
      <c r="I29" s="28">
        <f t="shared" si="2"/>
        <v>57.513412386708083</v>
      </c>
      <c r="J29" s="27">
        <f>J30+J31+J32+J33+J34+J35+J36+J37+J38+J39+J40+J41</f>
        <v>106732510.59910998</v>
      </c>
      <c r="K29" s="27">
        <f>K30+K31+K32+K33+K34+K35+K36+K37+K38+K39+K40+K41</f>
        <v>103893292.08510999</v>
      </c>
      <c r="L29" s="28">
        <f t="shared" si="3"/>
        <v>-2.6601252964658166</v>
      </c>
      <c r="M29" s="28">
        <f t="shared" si="4"/>
        <v>58.009120908640973</v>
      </c>
    </row>
    <row r="30" spans="1:13" ht="14" x14ac:dyDescent="0.3">
      <c r="A30" s="26" t="s">
        <v>14</v>
      </c>
      <c r="B30" s="29">
        <v>1674074.0362</v>
      </c>
      <c r="C30" s="29">
        <v>1214608.3866699999</v>
      </c>
      <c r="D30" s="30">
        <f t="shared" si="0"/>
        <v>-27.445957561885759</v>
      </c>
      <c r="E30" s="30">
        <f t="shared" si="5"/>
        <v>9.0465232171018783</v>
      </c>
      <c r="F30" s="29">
        <v>4501394.2723099999</v>
      </c>
      <c r="G30" s="29">
        <v>4226637.9540499998</v>
      </c>
      <c r="H30" s="30">
        <f t="shared" si="1"/>
        <v>-6.1038047688944648</v>
      </c>
      <c r="I30" s="30">
        <f t="shared" si="2"/>
        <v>9.8791466743314711</v>
      </c>
      <c r="J30" s="29">
        <v>17618456.65337</v>
      </c>
      <c r="K30" s="29">
        <v>17412891.307089999</v>
      </c>
      <c r="L30" s="30">
        <f t="shared" si="3"/>
        <v>-1.1667613703308186</v>
      </c>
      <c r="M30" s="30">
        <f t="shared" si="4"/>
        <v>9.7225383557441027</v>
      </c>
    </row>
    <row r="31" spans="1:13" ht="14" x14ac:dyDescent="0.3">
      <c r="A31" s="9" t="s">
        <v>15</v>
      </c>
      <c r="B31" s="29">
        <v>2883070.9618500001</v>
      </c>
      <c r="C31" s="29">
        <v>2062028.05177</v>
      </c>
      <c r="D31" s="30">
        <f t="shared" si="0"/>
        <v>-28.478068037324888</v>
      </c>
      <c r="E31" s="30">
        <f t="shared" si="5"/>
        <v>15.358188572857978</v>
      </c>
      <c r="F31" s="29">
        <v>7755276.3928199997</v>
      </c>
      <c r="G31" s="29">
        <v>6980711.8291699998</v>
      </c>
      <c r="H31" s="30">
        <f t="shared" si="1"/>
        <v>-9.9875816723580382</v>
      </c>
      <c r="I31" s="30">
        <f t="shared" si="2"/>
        <v>16.316390663536673</v>
      </c>
      <c r="J31" s="29">
        <v>31092882.763969999</v>
      </c>
      <c r="K31" s="29">
        <v>29812888.108010001</v>
      </c>
      <c r="L31" s="30">
        <f t="shared" si="3"/>
        <v>-4.1166805460805884</v>
      </c>
      <c r="M31" s="30">
        <f t="shared" si="4"/>
        <v>16.646112527424641</v>
      </c>
    </row>
    <row r="32" spans="1:13" ht="14" x14ac:dyDescent="0.3">
      <c r="A32" s="9" t="s">
        <v>16</v>
      </c>
      <c r="B32" s="29">
        <v>99641.453349999996</v>
      </c>
      <c r="C32" s="29">
        <v>69215.125589999996</v>
      </c>
      <c r="D32" s="30">
        <f t="shared" si="0"/>
        <v>-30.535812894182364</v>
      </c>
      <c r="E32" s="30">
        <f t="shared" si="5"/>
        <v>0.51552109099233423</v>
      </c>
      <c r="F32" s="29">
        <v>267259.19906000001</v>
      </c>
      <c r="G32" s="29">
        <v>325549.64984000003</v>
      </c>
      <c r="H32" s="30">
        <f t="shared" si="1"/>
        <v>21.810456285515446</v>
      </c>
      <c r="I32" s="30">
        <f t="shared" si="2"/>
        <v>0.7609245872277437</v>
      </c>
      <c r="J32" s="29">
        <v>1079786.7116100001</v>
      </c>
      <c r="K32" s="29">
        <v>1100604.6240300001</v>
      </c>
      <c r="L32" s="30">
        <f t="shared" si="3"/>
        <v>1.9279652357417612</v>
      </c>
      <c r="M32" s="30">
        <f t="shared" si="4"/>
        <v>0.61452578339382413</v>
      </c>
    </row>
    <row r="33" spans="1:13" ht="14" x14ac:dyDescent="0.3">
      <c r="A33" s="9" t="s">
        <v>17</v>
      </c>
      <c r="B33" s="29">
        <v>992598.78544000001</v>
      </c>
      <c r="C33" s="29">
        <v>832813.85436999996</v>
      </c>
      <c r="D33" s="30">
        <f t="shared" si="0"/>
        <v>-16.09763515871828</v>
      </c>
      <c r="E33" s="30">
        <f t="shared" si="5"/>
        <v>6.2028798349877174</v>
      </c>
      <c r="F33" s="29">
        <v>2678535.1920400001</v>
      </c>
      <c r="G33" s="29">
        <v>2520389.9965499998</v>
      </c>
      <c r="H33" s="30">
        <f t="shared" si="1"/>
        <v>-5.9041671716680071</v>
      </c>
      <c r="I33" s="30">
        <f t="shared" si="2"/>
        <v>5.8910421765783179</v>
      </c>
      <c r="J33" s="29">
        <v>11306969.905099999</v>
      </c>
      <c r="K33" s="29">
        <v>11078786.02483</v>
      </c>
      <c r="L33" s="30">
        <f t="shared" si="3"/>
        <v>-2.018081609707624</v>
      </c>
      <c r="M33" s="30">
        <f t="shared" si="4"/>
        <v>6.1858723035636016</v>
      </c>
    </row>
    <row r="34" spans="1:13" ht="14" x14ac:dyDescent="0.3">
      <c r="A34" s="9" t="s">
        <v>18</v>
      </c>
      <c r="B34" s="29">
        <v>699024.19339000003</v>
      </c>
      <c r="C34" s="29">
        <v>627494.85950999998</v>
      </c>
      <c r="D34" s="30">
        <f t="shared" si="0"/>
        <v>-10.232740805881143</v>
      </c>
      <c r="E34" s="30">
        <f t="shared" si="5"/>
        <v>4.6736436842269216</v>
      </c>
      <c r="F34" s="29">
        <v>1885569.5909200001</v>
      </c>
      <c r="G34" s="29">
        <v>1886587.4399300001</v>
      </c>
      <c r="H34" s="30">
        <f t="shared" si="1"/>
        <v>5.3980983512964917E-2</v>
      </c>
      <c r="I34" s="30">
        <f t="shared" si="2"/>
        <v>4.4096216036580609</v>
      </c>
      <c r="J34" s="29">
        <v>7502776.1920499997</v>
      </c>
      <c r="K34" s="29">
        <v>7835279.7239399999</v>
      </c>
      <c r="L34" s="30">
        <f t="shared" si="3"/>
        <v>4.4317399770277506</v>
      </c>
      <c r="M34" s="30">
        <f t="shared" si="4"/>
        <v>4.3748511548437117</v>
      </c>
    </row>
    <row r="35" spans="1:13" ht="14" x14ac:dyDescent="0.3">
      <c r="A35" s="9" t="s">
        <v>19</v>
      </c>
      <c r="B35" s="29">
        <v>712309.08071999997</v>
      </c>
      <c r="C35" s="29">
        <v>672440.76500999997</v>
      </c>
      <c r="D35" s="30">
        <f t="shared" si="0"/>
        <v>-5.5970528509479642</v>
      </c>
      <c r="E35" s="30">
        <f t="shared" si="5"/>
        <v>5.0084052271915409</v>
      </c>
      <c r="F35" s="29">
        <v>2018063.36962</v>
      </c>
      <c r="G35" s="29">
        <v>2064839.63698</v>
      </c>
      <c r="H35" s="30">
        <f t="shared" si="1"/>
        <v>2.3178790153060396</v>
      </c>
      <c r="I35" s="30">
        <f t="shared" si="2"/>
        <v>4.8262599859428263</v>
      </c>
      <c r="J35" s="29">
        <v>8115522.65888</v>
      </c>
      <c r="K35" s="29">
        <v>8168140.7551300004</v>
      </c>
      <c r="L35" s="30">
        <f t="shared" si="3"/>
        <v>0.64836361700531664</v>
      </c>
      <c r="M35" s="30">
        <f t="shared" si="4"/>
        <v>4.560705076849163</v>
      </c>
    </row>
    <row r="36" spans="1:13" ht="14" x14ac:dyDescent="0.3">
      <c r="A36" s="9" t="s">
        <v>20</v>
      </c>
      <c r="B36" s="29">
        <v>1307481.74336</v>
      </c>
      <c r="C36" s="29">
        <v>984119.03680999996</v>
      </c>
      <c r="D36" s="30">
        <f t="shared" si="0"/>
        <v>-24.731718679223334</v>
      </c>
      <c r="E36" s="30">
        <f t="shared" si="5"/>
        <v>7.329815776508747</v>
      </c>
      <c r="F36" s="29">
        <v>3698128.6095699999</v>
      </c>
      <c r="G36" s="29">
        <v>3140811.7409199998</v>
      </c>
      <c r="H36" s="30">
        <f t="shared" si="1"/>
        <v>-15.070240315812114</v>
      </c>
      <c r="I36" s="30">
        <f t="shared" si="2"/>
        <v>7.3411870622321098</v>
      </c>
      <c r="J36" s="29">
        <v>15644665.45396</v>
      </c>
      <c r="K36" s="29">
        <v>13273104.864089999</v>
      </c>
      <c r="L36" s="30">
        <f t="shared" si="3"/>
        <v>-15.158908938316143</v>
      </c>
      <c r="M36" s="30">
        <f t="shared" si="4"/>
        <v>7.4110765906167524</v>
      </c>
    </row>
    <row r="37" spans="1:13" ht="14" x14ac:dyDescent="0.3">
      <c r="A37" s="10" t="s">
        <v>21</v>
      </c>
      <c r="B37" s="29">
        <v>316697.19016</v>
      </c>
      <c r="C37" s="29">
        <v>317579.71120999998</v>
      </c>
      <c r="D37" s="30">
        <f t="shared" si="0"/>
        <v>0.27866399747788062</v>
      </c>
      <c r="E37" s="30">
        <f t="shared" si="5"/>
        <v>2.3653650528615566</v>
      </c>
      <c r="F37" s="29">
        <v>834977.34577000001</v>
      </c>
      <c r="G37" s="29">
        <v>915057.71878999996</v>
      </c>
      <c r="H37" s="30">
        <f t="shared" si="1"/>
        <v>9.5907240388841171</v>
      </c>
      <c r="I37" s="30">
        <f t="shared" si="2"/>
        <v>2.1388132879333508</v>
      </c>
      <c r="J37" s="29">
        <v>3106775.0136699998</v>
      </c>
      <c r="K37" s="29">
        <v>3595338.8379000002</v>
      </c>
      <c r="L37" s="30">
        <f t="shared" si="3"/>
        <v>15.725754909199724</v>
      </c>
      <c r="M37" s="30">
        <f t="shared" si="4"/>
        <v>2.0074678660140854</v>
      </c>
    </row>
    <row r="38" spans="1:13" ht="14" x14ac:dyDescent="0.3">
      <c r="A38" s="9" t="s">
        <v>22</v>
      </c>
      <c r="B38" s="29">
        <v>297349.99144000001</v>
      </c>
      <c r="C38" s="29">
        <v>230591.22852</v>
      </c>
      <c r="D38" s="30">
        <f t="shared" si="0"/>
        <v>-22.451240908635018</v>
      </c>
      <c r="E38" s="30">
        <f t="shared" si="5"/>
        <v>1.717466242914218</v>
      </c>
      <c r="F38" s="29">
        <v>816362.80911999999</v>
      </c>
      <c r="G38" s="29">
        <v>894610.29584000004</v>
      </c>
      <c r="H38" s="30">
        <f t="shared" si="1"/>
        <v>9.584891159403389</v>
      </c>
      <c r="I38" s="30">
        <f t="shared" si="2"/>
        <v>2.0910204339838945</v>
      </c>
      <c r="J38" s="29">
        <v>4354873.7217300003</v>
      </c>
      <c r="K38" s="29">
        <v>4181798.4086199999</v>
      </c>
      <c r="L38" s="30">
        <f t="shared" si="3"/>
        <v>-3.9742900522324494</v>
      </c>
      <c r="M38" s="30">
        <f t="shared" si="4"/>
        <v>2.33491926795885</v>
      </c>
    </row>
    <row r="39" spans="1:13" ht="14" x14ac:dyDescent="0.3">
      <c r="A39" s="9" t="s">
        <v>23</v>
      </c>
      <c r="B39" s="29">
        <v>282563.32374999998</v>
      </c>
      <c r="C39" s="29">
        <v>141817.97044999999</v>
      </c>
      <c r="D39" s="30">
        <f>(C39-B39)/B39*100</f>
        <v>-49.810198801499624</v>
      </c>
      <c r="E39" s="30">
        <f t="shared" si="5"/>
        <v>1.0562742496744868</v>
      </c>
      <c r="F39" s="29">
        <v>614718.42524999997</v>
      </c>
      <c r="G39" s="29">
        <v>482676.23921999999</v>
      </c>
      <c r="H39" s="30">
        <f t="shared" si="1"/>
        <v>-21.480108714213294</v>
      </c>
      <c r="I39" s="30">
        <f t="shared" si="2"/>
        <v>1.1281849581887977</v>
      </c>
      <c r="J39" s="29">
        <v>2246586.74621</v>
      </c>
      <c r="K39" s="29">
        <v>2608757.4925099998</v>
      </c>
      <c r="L39" s="30">
        <f t="shared" si="3"/>
        <v>16.120933095994765</v>
      </c>
      <c r="M39" s="30">
        <f t="shared" si="4"/>
        <v>1.4566073108970672</v>
      </c>
    </row>
    <row r="40" spans="1:13" ht="14" x14ac:dyDescent="0.3">
      <c r="A40" s="9" t="s">
        <v>24</v>
      </c>
      <c r="B40" s="29">
        <v>414615.02019000001</v>
      </c>
      <c r="C40" s="29">
        <v>396667.18210999999</v>
      </c>
      <c r="D40" s="30">
        <f>(C40-B40)/B40*100</f>
        <v>-4.3287959205566899</v>
      </c>
      <c r="E40" s="30">
        <f t="shared" si="5"/>
        <v>2.9544163467030722</v>
      </c>
      <c r="F40" s="29">
        <v>1110839.15711</v>
      </c>
      <c r="G40" s="29">
        <v>1145592.4152299999</v>
      </c>
      <c r="H40" s="30">
        <f t="shared" si="1"/>
        <v>3.1285589725172502</v>
      </c>
      <c r="I40" s="30">
        <f t="shared" si="2"/>
        <v>2.6776543489404649</v>
      </c>
      <c r="J40" s="29">
        <v>4543283.4461300001</v>
      </c>
      <c r="K40" s="29">
        <v>4711482.3346699998</v>
      </c>
      <c r="L40" s="30">
        <f t="shared" si="3"/>
        <v>3.7021438467210905</v>
      </c>
      <c r="M40" s="30">
        <f t="shared" si="4"/>
        <v>2.6306698240623829</v>
      </c>
    </row>
    <row r="41" spans="1:13" ht="14" x14ac:dyDescent="0.3">
      <c r="A41" s="9" t="s">
        <v>25</v>
      </c>
      <c r="B41" s="29">
        <v>11387.284949999999</v>
      </c>
      <c r="C41" s="29">
        <v>7044.8300900000004</v>
      </c>
      <c r="D41" s="30">
        <f t="shared" si="0"/>
        <v>-38.134242526353916</v>
      </c>
      <c r="E41" s="30">
        <f t="shared" si="5"/>
        <v>5.2470590248804377E-2</v>
      </c>
      <c r="F41" s="29">
        <v>27710.876749999999</v>
      </c>
      <c r="G41" s="29">
        <v>22746.49769</v>
      </c>
      <c r="H41" s="30">
        <f t="shared" si="1"/>
        <v>-17.914911551833161</v>
      </c>
      <c r="I41" s="30">
        <f t="shared" si="2"/>
        <v>5.3166604154379314E-2</v>
      </c>
      <c r="J41" s="29">
        <v>119931.33242999999</v>
      </c>
      <c r="K41" s="29">
        <v>114219.60429</v>
      </c>
      <c r="L41" s="30">
        <f t="shared" si="3"/>
        <v>-4.7624986934367142</v>
      </c>
      <c r="M41" s="30">
        <f t="shared" si="4"/>
        <v>6.3774847272794671E-2</v>
      </c>
    </row>
    <row r="42" spans="1:13" ht="15.5" x14ac:dyDescent="0.35">
      <c r="A42" s="14" t="s">
        <v>36</v>
      </c>
      <c r="B42" s="27">
        <f>B43</f>
        <v>368202.37163000001</v>
      </c>
      <c r="C42" s="27">
        <f>C43</f>
        <v>324725.44825999998</v>
      </c>
      <c r="D42" s="28">
        <f t="shared" si="0"/>
        <v>-11.807887922484436</v>
      </c>
      <c r="E42" s="28">
        <f t="shared" si="5"/>
        <v>2.4185872081138844</v>
      </c>
      <c r="F42" s="27">
        <f>F43</f>
        <v>966710.47245</v>
      </c>
      <c r="G42" s="27">
        <f>G43</f>
        <v>937240.51066999999</v>
      </c>
      <c r="H42" s="28">
        <f t="shared" si="1"/>
        <v>-3.0484785900076456</v>
      </c>
      <c r="I42" s="28">
        <f t="shared" si="2"/>
        <v>2.1906623123852085</v>
      </c>
      <c r="J42" s="27">
        <f>J43</f>
        <v>4425581.16818</v>
      </c>
      <c r="K42" s="27">
        <f>K43</f>
        <v>4280825.62323</v>
      </c>
      <c r="L42" s="28">
        <f t="shared" si="3"/>
        <v>-3.2708821609870071</v>
      </c>
      <c r="M42" s="28">
        <f t="shared" si="4"/>
        <v>2.390211400398464</v>
      </c>
    </row>
    <row r="43" spans="1:13" ht="14" x14ac:dyDescent="0.3">
      <c r="A43" s="9" t="s">
        <v>26</v>
      </c>
      <c r="B43" s="29">
        <v>368202.37163000001</v>
      </c>
      <c r="C43" s="29">
        <v>324725.44825999998</v>
      </c>
      <c r="D43" s="30">
        <f t="shared" si="0"/>
        <v>-11.807887922484436</v>
      </c>
      <c r="E43" s="30">
        <f t="shared" si="5"/>
        <v>2.4185872081138844</v>
      </c>
      <c r="F43" s="29">
        <v>966710.47245</v>
      </c>
      <c r="G43" s="29">
        <v>937240.51066999999</v>
      </c>
      <c r="H43" s="30">
        <f t="shared" si="1"/>
        <v>-3.0484785900076456</v>
      </c>
      <c r="I43" s="30">
        <f t="shared" si="2"/>
        <v>2.1906623123852085</v>
      </c>
      <c r="J43" s="29">
        <v>4425581.16818</v>
      </c>
      <c r="K43" s="29">
        <v>4280825.62323</v>
      </c>
      <c r="L43" s="30">
        <f t="shared" si="3"/>
        <v>-3.2708821609870071</v>
      </c>
      <c r="M43" s="30">
        <f t="shared" si="4"/>
        <v>2.390211400398464</v>
      </c>
    </row>
    <row r="44" spans="1:13" ht="15.5" x14ac:dyDescent="0.35">
      <c r="A44" s="8" t="s">
        <v>37</v>
      </c>
      <c r="B44" s="27">
        <f>B8+B22+B42</f>
        <v>14960103.592649998</v>
      </c>
      <c r="C44" s="27">
        <f>C8+C22+C42</f>
        <v>12411548.665760001</v>
      </c>
      <c r="D44" s="28">
        <f t="shared" si="0"/>
        <v>-17.035676999871306</v>
      </c>
      <c r="E44" s="28">
        <f t="shared" si="5"/>
        <v>92.442440211384522</v>
      </c>
      <c r="F44" s="31">
        <f>F8+F22+F42</f>
        <v>40940263.750330001</v>
      </c>
      <c r="G44" s="31">
        <f>G8+G22+G42</f>
        <v>39310919.776789993</v>
      </c>
      <c r="H44" s="32">
        <f t="shared" si="1"/>
        <v>-3.9798081992739354</v>
      </c>
      <c r="I44" s="32">
        <f t="shared" si="2"/>
        <v>91.883512758801089</v>
      </c>
      <c r="J44" s="31">
        <f>J8+J22+J42</f>
        <v>164225607.54962996</v>
      </c>
      <c r="K44" s="31">
        <f>K8+K22+K42</f>
        <v>164260923.85192001</v>
      </c>
      <c r="L44" s="32">
        <f t="shared" si="3"/>
        <v>2.1504747534198877E-2</v>
      </c>
      <c r="M44" s="32">
        <f t="shared" si="4"/>
        <v>91.71556316152909</v>
      </c>
    </row>
    <row r="45" spans="1:13" ht="15.5" x14ac:dyDescent="0.3">
      <c r="A45" s="15" t="s">
        <v>38</v>
      </c>
      <c r="B45" s="19">
        <f>B46-B44</f>
        <v>1375804.4453500006</v>
      </c>
      <c r="C45" s="19">
        <f>C46-C44</f>
        <v>1014696.5062399991</v>
      </c>
      <c r="D45" s="20">
        <f t="shared" si="0"/>
        <v>-26.247039710511821</v>
      </c>
      <c r="E45" s="20">
        <f t="shared" si="5"/>
        <v>7.5575597886154782</v>
      </c>
      <c r="F45" s="19">
        <f>F46-F44</f>
        <v>3593568.8796699941</v>
      </c>
      <c r="G45" s="19">
        <f>G46-G44</f>
        <v>3472511.762210004</v>
      </c>
      <c r="H45" s="21">
        <f t="shared" si="1"/>
        <v>-3.3687156560390474</v>
      </c>
      <c r="I45" s="20">
        <f t="shared" si="2"/>
        <v>8.1164872411989073</v>
      </c>
      <c r="J45" s="19">
        <f>J46-J44</f>
        <v>14231498.033370018</v>
      </c>
      <c r="K45" s="19">
        <f>K46-K44</f>
        <v>14837277.35808</v>
      </c>
      <c r="L45" s="21">
        <f t="shared" si="3"/>
        <v>4.2566096927361423</v>
      </c>
      <c r="M45" s="20">
        <f t="shared" si="4"/>
        <v>8.2844368384709135</v>
      </c>
    </row>
    <row r="46" spans="1:13" s="12" customFormat="1" ht="22.5" customHeight="1" x14ac:dyDescent="0.4">
      <c r="A46" s="11" t="s">
        <v>51</v>
      </c>
      <c r="B46" s="22">
        <v>16335908.037999999</v>
      </c>
      <c r="C46" s="22">
        <v>13426245.172</v>
      </c>
      <c r="D46" s="33">
        <f t="shared" si="0"/>
        <v>-17.811454736594047</v>
      </c>
      <c r="E46" s="24">
        <f t="shared" si="5"/>
        <v>100</v>
      </c>
      <c r="F46" s="22">
        <v>44533832.629999995</v>
      </c>
      <c r="G46" s="22">
        <v>42783431.538999997</v>
      </c>
      <c r="H46" s="33">
        <f t="shared" si="1"/>
        <v>-3.9304973042469493</v>
      </c>
      <c r="I46" s="24">
        <f t="shared" si="2"/>
        <v>100</v>
      </c>
      <c r="J46" s="25">
        <v>178457105.58299997</v>
      </c>
      <c r="K46" s="25">
        <v>179098201.21000001</v>
      </c>
      <c r="L46" s="23">
        <f t="shared" si="3"/>
        <v>0.35924354197365471</v>
      </c>
      <c r="M46" s="24">
        <f t="shared" si="4"/>
        <v>100</v>
      </c>
    </row>
    <row r="47" spans="1:13" ht="20.25" customHeight="1" x14ac:dyDescent="0.25">
      <c r="C47" s="17"/>
    </row>
    <row r="50" spans="1:1" x14ac:dyDescent="0.25">
      <c r="A50" s="18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2020-04-06T11:11:40Z</dcterms:modified>
</cp:coreProperties>
</file>